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tusgroupfra-my.sharepoint.com/personal/christine_conchon_altusgroup_com/Documents/Downloads/"/>
    </mc:Choice>
  </mc:AlternateContent>
  <xr:revisionPtr revIDLastSave="0" documentId="10_ncr:100_{163383F2-E36D-47A8-B746-FB1251AA92F0}" xr6:coauthVersionLast="47" xr6:coauthVersionMax="47" xr10:uidLastSave="{00000000-0000-0000-0000-000000000000}"/>
  <bookViews>
    <workbookView xWindow="-110" yWindow="-110" windowWidth="19420" windowHeight="10300" xr2:uid="{9C2CFAC3-5F09-5847-B8E8-E8A3C468B9DC}"/>
  </bookViews>
  <sheets>
    <sheet name="Exemple" sheetId="1" r:id="rId1"/>
    <sheet name="SONIA Fixings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50" i="1"/>
  <c r="D50" i="1"/>
  <c r="E50" i="1"/>
  <c r="F50" i="1"/>
  <c r="G50" i="1"/>
  <c r="C51" i="1"/>
  <c r="D51" i="1"/>
  <c r="E51" i="1"/>
  <c r="F51" i="1"/>
  <c r="G51" i="1"/>
  <c r="C52" i="1"/>
  <c r="D52" i="1"/>
  <c r="E52" i="1"/>
  <c r="F52" i="1"/>
  <c r="G52" i="1"/>
  <c r="C53" i="1"/>
  <c r="D53" i="1"/>
  <c r="E53" i="1"/>
  <c r="F53" i="1"/>
  <c r="G53" i="1"/>
  <c r="C54" i="1"/>
  <c r="D54" i="1"/>
  <c r="E54" i="1"/>
  <c r="F54" i="1"/>
  <c r="G54" i="1"/>
  <c r="C55" i="1"/>
  <c r="D55" i="1"/>
  <c r="E55" i="1"/>
  <c r="F55" i="1"/>
  <c r="G55" i="1"/>
  <c r="C56" i="1"/>
  <c r="D56" i="1"/>
  <c r="E56" i="1"/>
  <c r="F56" i="1"/>
  <c r="G56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C66" i="1"/>
  <c r="D66" i="1"/>
  <c r="E66" i="1"/>
  <c r="F66" i="1"/>
  <c r="G66" i="1"/>
  <c r="C67" i="1"/>
  <c r="D67" i="1"/>
  <c r="E67" i="1"/>
  <c r="F67" i="1"/>
  <c r="G67" i="1"/>
  <c r="C68" i="1"/>
  <c r="D68" i="1"/>
  <c r="E68" i="1"/>
  <c r="F68" i="1"/>
  <c r="G68" i="1"/>
  <c r="C69" i="1"/>
  <c r="D69" i="1"/>
  <c r="E69" i="1"/>
  <c r="F69" i="1"/>
  <c r="G69" i="1"/>
  <c r="C70" i="1"/>
  <c r="D70" i="1"/>
  <c r="E70" i="1"/>
  <c r="F70" i="1"/>
  <c r="G70" i="1"/>
  <c r="C71" i="1"/>
  <c r="D71" i="1"/>
  <c r="E71" i="1"/>
  <c r="F71" i="1"/>
  <c r="G71" i="1"/>
  <c r="C72" i="1"/>
  <c r="D72" i="1"/>
  <c r="E72" i="1"/>
  <c r="F72" i="1"/>
  <c r="G72" i="1"/>
  <c r="C73" i="1"/>
  <c r="D73" i="1"/>
  <c r="E73" i="1"/>
  <c r="F73" i="1"/>
  <c r="G73" i="1"/>
  <c r="C74" i="1"/>
  <c r="D74" i="1"/>
  <c r="E74" i="1"/>
  <c r="F74" i="1"/>
  <c r="G74" i="1"/>
  <c r="C75" i="1"/>
  <c r="D75" i="1"/>
  <c r="E75" i="1"/>
  <c r="F75" i="1"/>
  <c r="G75" i="1"/>
  <c r="C76" i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J13" i="1"/>
</calcChain>
</file>

<file path=xl/sharedStrings.xml><?xml version="1.0" encoding="utf-8"?>
<sst xmlns="http://schemas.openxmlformats.org/spreadsheetml/2006/main" count="13" uniqueCount="13">
  <si>
    <t>SONIA Fixing</t>
  </si>
  <si>
    <t>Compounded Rate</t>
  </si>
  <si>
    <t>Date</t>
  </si>
  <si>
    <t>Fixing</t>
  </si>
  <si>
    <t>Période du 15/07/19 au 14/10/19</t>
  </si>
  <si>
    <t>Décalage : -5 jours ouvrables bancaires</t>
  </si>
  <si>
    <t>Date de début de la sous-période</t>
  </si>
  <si>
    <t>Date de fin de la sous-période</t>
  </si>
  <si>
    <r>
      <rPr>
        <b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 xml:space="preserve"> (Nombre de jours dans l'année)</t>
    </r>
  </si>
  <si>
    <t>Nombre de jours de la sous-période</t>
  </si>
  <si>
    <r>
      <rPr>
        <b/>
        <sz val="12"/>
        <color theme="1"/>
        <rFont val="Calibri"/>
        <family val="2"/>
        <scheme val="minor"/>
      </rPr>
      <t>Np</t>
    </r>
    <r>
      <rPr>
        <sz val="12"/>
        <color theme="1"/>
        <rFont val="Calibri"/>
        <family val="2"/>
        <scheme val="minor"/>
      </rPr>
      <t xml:space="preserve"> (Nombre de jours de la période)</t>
    </r>
  </si>
  <si>
    <t>Date de fixing pour la sous-période (avec décalage)</t>
  </si>
  <si>
    <t>Fixing pour la sous-période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</si>
</sst>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164" fontId="2" fillId="2" borderId="0" xfId="0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0" fontId="0" fillId="0" borderId="3" xfId="0" applyBorder="1"/>
    <xf numFmtId="164" fontId="2" fillId="2" borderId="4" xfId="0" applyNumberFormat="1" applyFont="1" applyFill="1" applyBorder="1" applyAlignment="1">
      <alignment horizontal="left"/>
    </xf>
    <xf numFmtId="0" fontId="0" fillId="0" borderId="5" xfId="0" applyBorder="1"/>
    <xf numFmtId="164" fontId="2" fillId="2" borderId="6" xfId="0" applyNumberFormat="1" applyFont="1" applyFill="1" applyBorder="1" applyAlignment="1">
      <alignment horizontal="left"/>
    </xf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/>
    <xf numFmtId="0" fontId="0" fillId="0" borderId="1" xfId="0" applyBorder="1"/>
    <xf numFmtId="164" fontId="0" fillId="3" borderId="2" xfId="0" applyNumberFormat="1" applyFill="1" applyBorder="1"/>
    <xf numFmtId="0" fontId="0" fillId="3" borderId="11" xfId="0" applyFill="1" applyBorder="1"/>
    <xf numFmtId="0" fontId="0" fillId="3" borderId="3" xfId="0" applyFill="1" applyBorder="1"/>
    <xf numFmtId="164" fontId="0" fillId="3" borderId="4" xfId="0" applyNumberFormat="1" applyFill="1" applyBorder="1"/>
    <xf numFmtId="0" fontId="0" fillId="3" borderId="0" xfId="0" applyFill="1"/>
    <xf numFmtId="0" fontId="0" fillId="3" borderId="5" xfId="0" applyFill="1" applyBorder="1"/>
    <xf numFmtId="164" fontId="0" fillId="3" borderId="6" xfId="0" applyNumberFormat="1" applyFill="1" applyBorder="1"/>
    <xf numFmtId="0" fontId="0" fillId="3" borderId="12" xfId="0" applyFill="1" applyBorder="1"/>
    <xf numFmtId="0" fontId="0" fillId="3" borderId="7" xfId="0" applyFill="1" applyBorder="1"/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3" borderId="2" xfId="0" applyFill="1" applyBorder="1"/>
    <xf numFmtId="0" fontId="0" fillId="3" borderId="4" xfId="0" applyFill="1" applyBorder="1"/>
    <xf numFmtId="0" fontId="1" fillId="3" borderId="6" xfId="0" applyFont="1" applyFill="1" applyBorder="1" applyAlignment="1">
      <alignment horizontal="center"/>
    </xf>
    <xf numFmtId="164" fontId="0" fillId="0" borderId="2" xfId="0" applyNumberFormat="1" applyBorder="1"/>
    <xf numFmtId="164" fontId="0" fillId="0" borderId="11" xfId="0" applyNumberFormat="1" applyBorder="1"/>
    <xf numFmtId="0" fontId="0" fillId="0" borderId="11" xfId="0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12" xfId="0" applyNumberFormat="1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611482</xdr:colOff>
      <xdr:row>14</xdr:row>
      <xdr:rowOff>172469</xdr:rowOff>
    </xdr:from>
    <xdr:to>
      <xdr:col>12</xdr:col>
      <xdr:colOff>246475</xdr:colOff>
      <xdr:row>19</xdr:row>
      <xdr:rowOff>105833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5124CC-36ED-16E6-A014-709B7A295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8149" y="2931975"/>
          <a:ext cx="3962400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454690</xdr:colOff>
      <xdr:row>7</xdr:row>
      <xdr:rowOff>125432</xdr:rowOff>
    </xdr:from>
    <xdr:to>
      <xdr:col>6</xdr:col>
      <xdr:colOff>2063999</xdr:colOff>
      <xdr:row>11</xdr:row>
      <xdr:rowOff>121983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4B201FC-52C0-CFD4-1442-219132108E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1"/>
        <a:stretch/>
      </xdr:blipFill>
      <xdr:spPr>
        <a:xfrm>
          <a:off x="13687776" y="2179383"/>
          <a:ext cx="1609309" cy="811860"/>
        </a:xfrm>
        <a:prstGeom prst="rect">
          <a:avLst/>
        </a:prstGeom>
      </xdr:spPr>
    </xdr:pic>
    <xdr:clientData/>
  </xdr:twoCellAnchor>
  <xdr:twoCellAnchor editAs="oneCell">
    <xdr:from>
      <xdr:col>5</xdr:col>
      <xdr:colOff>768273</xdr:colOff>
      <xdr:row>7</xdr:row>
      <xdr:rowOff>156791</xdr:rowOff>
    </xdr:from>
    <xdr:to>
      <xdr:col>5</xdr:col>
      <xdr:colOff>1121051</xdr:colOff>
      <xdr:row>10</xdr:row>
      <xdr:rowOff>15679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E4A7C5E-B00D-FC42-84D7-D28B4A5F87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52" r="43327" b="53650"/>
        <a:stretch/>
      </xdr:blipFill>
      <xdr:spPr>
        <a:xfrm>
          <a:off x="9783705" y="2006914"/>
          <a:ext cx="352778" cy="470370"/>
        </a:xfrm>
        <a:prstGeom prst="rect">
          <a:avLst/>
        </a:prstGeom>
      </xdr:spPr>
    </xdr:pic>
    <xdr:clientData/>
  </xdr:twoCellAnchor>
  <xdr:twoCellAnchor editAs="oneCell">
    <xdr:from>
      <xdr:col>3</xdr:col>
      <xdr:colOff>878023</xdr:colOff>
      <xdr:row>7</xdr:row>
      <xdr:rowOff>203826</xdr:rowOff>
    </xdr:from>
    <xdr:to>
      <xdr:col>3</xdr:col>
      <xdr:colOff>1391152</xdr:colOff>
      <xdr:row>10</xdr:row>
      <xdr:rowOff>156789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5E275B-BC11-D64A-9CD3-4C509369BB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78" t="3863" r="11742" b="53650"/>
        <a:stretch/>
      </xdr:blipFill>
      <xdr:spPr>
        <a:xfrm>
          <a:off x="5409258" y="1724690"/>
          <a:ext cx="513129" cy="564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2020-7377-E44B-9FC5-272A82658830}">
  <dimension ref="B1:M80"/>
  <sheetViews>
    <sheetView tabSelected="1" zoomScale="81" workbookViewId="0"/>
  </sheetViews>
  <sheetFormatPr baseColWidth="10" defaultColWidth="11" defaultRowHeight="15.5" x14ac:dyDescent="0.35"/>
  <cols>
    <col min="1" max="1" width="4.5" customWidth="1"/>
    <col min="2" max="2" width="29.83203125" bestFit="1" customWidth="1"/>
    <col min="3" max="3" width="25.08203125" bestFit="1" customWidth="1"/>
    <col min="4" max="4" width="29.9140625" customWidth="1"/>
    <col min="5" max="5" width="42.75" customWidth="1"/>
    <col min="6" max="6" width="25" customWidth="1"/>
    <col min="7" max="7" width="31.33203125" customWidth="1"/>
    <col min="8" max="8" width="19.58203125" customWidth="1"/>
    <col min="9" max="9" width="20.58203125" customWidth="1"/>
    <col min="10" max="10" width="14.5" customWidth="1"/>
  </cols>
  <sheetData>
    <row r="1" spans="2:13" ht="16" thickBot="1" x14ac:dyDescent="0.4"/>
    <row r="2" spans="2:13" ht="16" thickBot="1" x14ac:dyDescent="0.4">
      <c r="B2" s="11" t="s">
        <v>4</v>
      </c>
      <c r="C2" s="29"/>
      <c r="I2" s="1"/>
    </row>
    <row r="3" spans="2:13" ht="16" thickBot="1" x14ac:dyDescent="0.4">
      <c r="B3" s="11" t="s">
        <v>5</v>
      </c>
      <c r="C3" s="6"/>
      <c r="F3" s="1"/>
      <c r="I3" s="1"/>
    </row>
    <row r="4" spans="2:13" ht="16" thickBot="1" x14ac:dyDescent="0.4">
      <c r="B4" s="28" t="s">
        <v>8</v>
      </c>
      <c r="C4" s="29">
        <v>365</v>
      </c>
      <c r="I4" s="1"/>
    </row>
    <row r="5" spans="2:13" ht="16" thickBot="1" x14ac:dyDescent="0.4">
      <c r="B5" s="27" t="s">
        <v>10</v>
      </c>
      <c r="C5" s="8">
        <v>91</v>
      </c>
      <c r="I5" s="1"/>
    </row>
    <row r="6" spans="2:13" x14ac:dyDescent="0.35">
      <c r="I6" s="1"/>
    </row>
    <row r="7" spans="2:13" ht="16" thickBot="1" x14ac:dyDescent="0.4">
      <c r="I7" s="1"/>
    </row>
    <row r="8" spans="2:13" x14ac:dyDescent="0.35">
      <c r="D8" s="24"/>
      <c r="F8" s="30"/>
      <c r="G8" s="24"/>
      <c r="I8" s="1"/>
    </row>
    <row r="9" spans="2:13" x14ac:dyDescent="0.35">
      <c r="D9" s="25"/>
      <c r="F9" s="31"/>
      <c r="G9" s="25"/>
      <c r="I9" s="1"/>
    </row>
    <row r="10" spans="2:13" x14ac:dyDescent="0.35">
      <c r="D10" s="25"/>
      <c r="F10" s="31"/>
      <c r="G10" s="25"/>
    </row>
    <row r="11" spans="2:13" x14ac:dyDescent="0.35">
      <c r="D11" s="25"/>
      <c r="F11" s="31"/>
      <c r="G11" s="25"/>
    </row>
    <row r="12" spans="2:13" ht="16" thickBot="1" x14ac:dyDescent="0.4">
      <c r="D12" s="26"/>
      <c r="F12" s="32" t="s">
        <v>0</v>
      </c>
      <c r="G12" s="25"/>
    </row>
    <row r="13" spans="2:13" ht="16" thickBot="1" x14ac:dyDescent="0.4">
      <c r="B13" s="22" t="s">
        <v>6</v>
      </c>
      <c r="C13" s="23" t="s">
        <v>7</v>
      </c>
      <c r="D13" s="22" t="s">
        <v>9</v>
      </c>
      <c r="E13" s="22" t="s">
        <v>11</v>
      </c>
      <c r="F13" s="23" t="s">
        <v>12</v>
      </c>
      <c r="G13" s="26"/>
      <c r="I13" s="11" t="s">
        <v>1</v>
      </c>
      <c r="J13" s="12">
        <f>(PRODUCT(G14:G78)-1)*(C4/C5)</f>
        <v>0.77501130481039382</v>
      </c>
    </row>
    <row r="14" spans="2:13" ht="16" thickBot="1" x14ac:dyDescent="0.4">
      <c r="B14" s="33">
        <v>43661</v>
      </c>
      <c r="C14" s="34">
        <f>B15</f>
        <v>43662</v>
      </c>
      <c r="D14" s="35">
        <f>C14-B14</f>
        <v>1</v>
      </c>
      <c r="E14" s="34">
        <f>WORKDAY(B14,-5)</f>
        <v>43654</v>
      </c>
      <c r="F14" s="35">
        <f>VLOOKUP(E14,'SONIA Fixings'!$1:$1048576,2,TRUE)</f>
        <v>0.70879999999999999</v>
      </c>
      <c r="G14" s="4">
        <f t="shared" ref="G14:G45" si="0">(1+(D14*F14/365))</f>
        <v>1.0019419178082192</v>
      </c>
      <c r="I14" s="1"/>
    </row>
    <row r="15" spans="2:13" x14ac:dyDescent="0.35">
      <c r="B15" s="36">
        <v>43662</v>
      </c>
      <c r="C15" s="1">
        <f t="shared" ref="C15:C78" si="1">B16</f>
        <v>43663</v>
      </c>
      <c r="D15">
        <f t="shared" ref="D15:D54" si="2">C15-B15</f>
        <v>1</v>
      </c>
      <c r="E15" s="1">
        <f t="shared" ref="E15:E78" si="3">WORKDAY(B15,-5)</f>
        <v>43655</v>
      </c>
      <c r="F15">
        <f>VLOOKUP(E15,'SONIA Fixings'!$1:$1048576,2,TRUE)</f>
        <v>0.70889999999999997</v>
      </c>
      <c r="G15" s="6">
        <f t="shared" si="0"/>
        <v>1.001942191780822</v>
      </c>
      <c r="I15" s="13"/>
      <c r="J15" s="14"/>
      <c r="K15" s="14"/>
      <c r="L15" s="14"/>
      <c r="M15" s="15"/>
    </row>
    <row r="16" spans="2:13" x14ac:dyDescent="0.35">
      <c r="B16" s="36">
        <v>43663</v>
      </c>
      <c r="C16" s="1">
        <f t="shared" si="1"/>
        <v>43664</v>
      </c>
      <c r="D16">
        <f t="shared" si="2"/>
        <v>1</v>
      </c>
      <c r="E16" s="1">
        <f t="shared" si="3"/>
        <v>43656</v>
      </c>
      <c r="F16">
        <f>VLOOKUP(E16,'SONIA Fixings'!$1:$1048576,2,TRUE)</f>
        <v>0.70899999999999996</v>
      </c>
      <c r="G16" s="6">
        <f t="shared" si="0"/>
        <v>1.0019424657534246</v>
      </c>
      <c r="I16" s="16"/>
      <c r="J16" s="17"/>
      <c r="K16" s="17"/>
      <c r="L16" s="17"/>
      <c r="M16" s="18"/>
    </row>
    <row r="17" spans="2:13" x14ac:dyDescent="0.35">
      <c r="B17" s="36">
        <v>43664</v>
      </c>
      <c r="C17" s="1">
        <f t="shared" si="1"/>
        <v>43665</v>
      </c>
      <c r="D17">
        <f t="shared" si="2"/>
        <v>1</v>
      </c>
      <c r="E17" s="1">
        <f t="shared" si="3"/>
        <v>43657</v>
      </c>
      <c r="F17">
        <f>VLOOKUP(E17,'SONIA Fixings'!$1:$1048576,2,TRUE)</f>
        <v>0.70899999999999996</v>
      </c>
      <c r="G17" s="6">
        <f t="shared" si="0"/>
        <v>1.0019424657534246</v>
      </c>
      <c r="I17" s="16"/>
      <c r="J17" s="17"/>
      <c r="K17" s="17"/>
      <c r="L17" s="17"/>
      <c r="M17" s="18"/>
    </row>
    <row r="18" spans="2:13" x14ac:dyDescent="0.35">
      <c r="B18" s="36">
        <v>43665</v>
      </c>
      <c r="C18" s="1">
        <f t="shared" si="1"/>
        <v>43668</v>
      </c>
      <c r="D18">
        <f t="shared" si="2"/>
        <v>3</v>
      </c>
      <c r="E18" s="1">
        <f t="shared" si="3"/>
        <v>43658</v>
      </c>
      <c r="F18">
        <f>VLOOKUP(E18,'SONIA Fixings'!$1:$1048576,2,TRUE)</f>
        <v>0.71</v>
      </c>
      <c r="G18" s="6">
        <f t="shared" si="0"/>
        <v>1.0058356164383562</v>
      </c>
      <c r="I18" s="16"/>
      <c r="J18" s="17"/>
      <c r="K18" s="17"/>
      <c r="L18" s="17"/>
      <c r="M18" s="18"/>
    </row>
    <row r="19" spans="2:13" x14ac:dyDescent="0.35">
      <c r="B19" s="36">
        <v>43668</v>
      </c>
      <c r="C19" s="1">
        <f t="shared" si="1"/>
        <v>43669</v>
      </c>
      <c r="D19">
        <f t="shared" si="2"/>
        <v>1</v>
      </c>
      <c r="E19" s="1">
        <f t="shared" si="3"/>
        <v>43661</v>
      </c>
      <c r="F19">
        <f>VLOOKUP(E19,'SONIA Fixings'!$1:$1048576,2,TRUE)</f>
        <v>0.70950000000000002</v>
      </c>
      <c r="G19" s="6">
        <f t="shared" si="0"/>
        <v>1.0019438356164383</v>
      </c>
      <c r="I19" s="16"/>
      <c r="J19" s="17"/>
      <c r="K19" s="17"/>
      <c r="L19" s="17"/>
      <c r="M19" s="18"/>
    </row>
    <row r="20" spans="2:13" ht="16" thickBot="1" x14ac:dyDescent="0.4">
      <c r="B20" s="36">
        <v>43669</v>
      </c>
      <c r="C20" s="1">
        <f t="shared" si="1"/>
        <v>43670</v>
      </c>
      <c r="D20">
        <f t="shared" si="2"/>
        <v>1</v>
      </c>
      <c r="E20" s="1">
        <f t="shared" si="3"/>
        <v>43662</v>
      </c>
      <c r="F20">
        <f>VLOOKUP(E20,'SONIA Fixings'!$1:$1048576,2,TRUE)</f>
        <v>0.7087</v>
      </c>
      <c r="G20" s="6">
        <f t="shared" si="0"/>
        <v>1.0019416438356163</v>
      </c>
      <c r="I20" s="19"/>
      <c r="J20" s="20"/>
      <c r="K20" s="20"/>
      <c r="L20" s="20"/>
      <c r="M20" s="21"/>
    </row>
    <row r="21" spans="2:13" x14ac:dyDescent="0.35">
      <c r="B21" s="36">
        <v>43670</v>
      </c>
      <c r="C21" s="1">
        <f t="shared" si="1"/>
        <v>43671</v>
      </c>
      <c r="D21">
        <f t="shared" si="2"/>
        <v>1</v>
      </c>
      <c r="E21" s="1">
        <f t="shared" si="3"/>
        <v>43663</v>
      </c>
      <c r="F21">
        <f>VLOOKUP(E21,'SONIA Fixings'!$1:$1048576,2,TRUE)</f>
        <v>0.70930000000000004</v>
      </c>
      <c r="G21" s="6">
        <f t="shared" si="0"/>
        <v>1.0019432876712329</v>
      </c>
      <c r="I21" s="1"/>
    </row>
    <row r="22" spans="2:13" x14ac:dyDescent="0.35">
      <c r="B22" s="36">
        <v>43671</v>
      </c>
      <c r="C22" s="1">
        <f t="shared" si="1"/>
        <v>43672</v>
      </c>
      <c r="D22">
        <f t="shared" si="2"/>
        <v>1</v>
      </c>
      <c r="E22" s="1">
        <f t="shared" si="3"/>
        <v>43664</v>
      </c>
      <c r="F22">
        <f>VLOOKUP(E22,'SONIA Fixings'!$1:$1048576,2,TRUE)</f>
        <v>0.70960000000000001</v>
      </c>
      <c r="G22" s="6">
        <f t="shared" si="0"/>
        <v>1.0019441095890411</v>
      </c>
      <c r="I22" s="1"/>
    </row>
    <row r="23" spans="2:13" x14ac:dyDescent="0.35">
      <c r="B23" s="36">
        <v>43672</v>
      </c>
      <c r="C23" s="1">
        <f t="shared" si="1"/>
        <v>43675</v>
      </c>
      <c r="D23">
        <f t="shared" si="2"/>
        <v>3</v>
      </c>
      <c r="E23" s="1">
        <f t="shared" si="3"/>
        <v>43665</v>
      </c>
      <c r="F23">
        <f>VLOOKUP(E23,'SONIA Fixings'!$1:$1048576,2,TRUE)</f>
        <v>0.70940000000000003</v>
      </c>
      <c r="G23" s="6">
        <f t="shared" si="0"/>
        <v>1.0058306849315068</v>
      </c>
      <c r="I23" s="1"/>
    </row>
    <row r="24" spans="2:13" x14ac:dyDescent="0.35">
      <c r="B24" s="36">
        <v>43675</v>
      </c>
      <c r="C24" s="1">
        <f t="shared" si="1"/>
        <v>43676</v>
      </c>
      <c r="D24">
        <f t="shared" si="2"/>
        <v>1</v>
      </c>
      <c r="E24" s="1">
        <f t="shared" si="3"/>
        <v>43668</v>
      </c>
      <c r="F24">
        <f>VLOOKUP(E24,'SONIA Fixings'!$1:$1048576,2,TRUE)</f>
        <v>0.70760000000000001</v>
      </c>
      <c r="G24" s="6">
        <f t="shared" si="0"/>
        <v>1.0019386301369864</v>
      </c>
      <c r="I24" s="1"/>
    </row>
    <row r="25" spans="2:13" x14ac:dyDescent="0.35">
      <c r="B25" s="36">
        <v>43676</v>
      </c>
      <c r="C25" s="1">
        <f t="shared" si="1"/>
        <v>43677</v>
      </c>
      <c r="D25">
        <f t="shared" si="2"/>
        <v>1</v>
      </c>
      <c r="E25" s="1">
        <f t="shared" si="3"/>
        <v>43669</v>
      </c>
      <c r="F25">
        <f>VLOOKUP(E25,'SONIA Fixings'!$1:$1048576,2,TRUE)</f>
        <v>0.70950000000000002</v>
      </c>
      <c r="G25" s="6">
        <f t="shared" si="0"/>
        <v>1.0019438356164383</v>
      </c>
      <c r="I25" s="1"/>
    </row>
    <row r="26" spans="2:13" x14ac:dyDescent="0.35">
      <c r="B26" s="36">
        <v>43677</v>
      </c>
      <c r="C26" s="1">
        <f t="shared" si="1"/>
        <v>43678</v>
      </c>
      <c r="D26">
        <f t="shared" si="2"/>
        <v>1</v>
      </c>
      <c r="E26" s="1">
        <f t="shared" si="3"/>
        <v>43670</v>
      </c>
      <c r="F26">
        <f>VLOOKUP(E26,'SONIA Fixings'!$1:$1048576,2,TRUE)</f>
        <v>0.70950000000000002</v>
      </c>
      <c r="G26" s="6">
        <f t="shared" si="0"/>
        <v>1.0019438356164383</v>
      </c>
      <c r="I26" s="1"/>
    </row>
    <row r="27" spans="2:13" x14ac:dyDescent="0.35">
      <c r="B27" s="36">
        <v>43678</v>
      </c>
      <c r="C27" s="1">
        <f t="shared" si="1"/>
        <v>43679</v>
      </c>
      <c r="D27">
        <f t="shared" si="2"/>
        <v>1</v>
      </c>
      <c r="E27" s="1">
        <f t="shared" si="3"/>
        <v>43671</v>
      </c>
      <c r="F27">
        <f>VLOOKUP(E27,'SONIA Fixings'!$1:$1048576,2,TRUE)</f>
        <v>0.70909999999999995</v>
      </c>
      <c r="G27" s="6">
        <f t="shared" si="0"/>
        <v>1.0019427397260274</v>
      </c>
      <c r="I27" s="1"/>
    </row>
    <row r="28" spans="2:13" x14ac:dyDescent="0.35">
      <c r="B28" s="36">
        <v>43679</v>
      </c>
      <c r="C28" s="1">
        <f t="shared" si="1"/>
        <v>43682</v>
      </c>
      <c r="D28">
        <f t="shared" si="2"/>
        <v>3</v>
      </c>
      <c r="E28" s="1">
        <f t="shared" si="3"/>
        <v>43672</v>
      </c>
      <c r="F28">
        <f>VLOOKUP(E28,'SONIA Fixings'!$1:$1048576,2,TRUE)</f>
        <v>0.7097</v>
      </c>
      <c r="G28" s="6">
        <f t="shared" si="0"/>
        <v>1.0058331506849314</v>
      </c>
      <c r="I28" s="1"/>
    </row>
    <row r="29" spans="2:13" x14ac:dyDescent="0.35">
      <c r="B29" s="36">
        <v>43682</v>
      </c>
      <c r="C29" s="1">
        <f t="shared" si="1"/>
        <v>43683</v>
      </c>
      <c r="D29">
        <f t="shared" si="2"/>
        <v>1</v>
      </c>
      <c r="E29" s="1">
        <f t="shared" si="3"/>
        <v>43675</v>
      </c>
      <c r="F29">
        <f>VLOOKUP(E29,'SONIA Fixings'!$1:$1048576,2,TRUE)</f>
        <v>0.7087</v>
      </c>
      <c r="G29" s="6">
        <f t="shared" si="0"/>
        <v>1.0019416438356163</v>
      </c>
      <c r="I29" s="1"/>
    </row>
    <row r="30" spans="2:13" x14ac:dyDescent="0.35">
      <c r="B30" s="36">
        <v>43683</v>
      </c>
      <c r="C30" s="1">
        <f t="shared" si="1"/>
        <v>43684</v>
      </c>
      <c r="D30">
        <f t="shared" si="2"/>
        <v>1</v>
      </c>
      <c r="E30" s="1">
        <f t="shared" si="3"/>
        <v>43676</v>
      </c>
      <c r="F30">
        <f>VLOOKUP(E30,'SONIA Fixings'!$1:$1048576,2,TRUE)</f>
        <v>0.70920000000000005</v>
      </c>
      <c r="G30" s="6">
        <f t="shared" si="0"/>
        <v>1.00194301369863</v>
      </c>
      <c r="I30" s="1"/>
    </row>
    <row r="31" spans="2:13" x14ac:dyDescent="0.35">
      <c r="B31" s="36">
        <v>43684</v>
      </c>
      <c r="C31" s="1">
        <f t="shared" si="1"/>
        <v>43685</v>
      </c>
      <c r="D31">
        <f t="shared" si="2"/>
        <v>1</v>
      </c>
      <c r="E31" s="1">
        <f t="shared" si="3"/>
        <v>43677</v>
      </c>
      <c r="F31">
        <f>VLOOKUP(E31,'SONIA Fixings'!$1:$1048576,2,TRUE)</f>
        <v>0.70809999999999995</v>
      </c>
      <c r="G31" s="6">
        <f t="shared" si="0"/>
        <v>1.0019400000000001</v>
      </c>
      <c r="I31" s="1"/>
    </row>
    <row r="32" spans="2:13" x14ac:dyDescent="0.35">
      <c r="B32" s="36">
        <v>43685</v>
      </c>
      <c r="C32" s="1">
        <f t="shared" si="1"/>
        <v>43686</v>
      </c>
      <c r="D32">
        <f t="shared" si="2"/>
        <v>1</v>
      </c>
      <c r="E32" s="1">
        <f t="shared" si="3"/>
        <v>43678</v>
      </c>
      <c r="F32">
        <f>VLOOKUP(E32,'SONIA Fixings'!$1:$1048576,2,TRUE)</f>
        <v>0.7087</v>
      </c>
      <c r="G32" s="6">
        <f t="shared" si="0"/>
        <v>1.0019416438356163</v>
      </c>
      <c r="I32" s="1"/>
    </row>
    <row r="33" spans="2:9" x14ac:dyDescent="0.35">
      <c r="B33" s="36">
        <v>43686</v>
      </c>
      <c r="C33" s="1">
        <f t="shared" si="1"/>
        <v>43689</v>
      </c>
      <c r="D33">
        <f t="shared" si="2"/>
        <v>3</v>
      </c>
      <c r="E33" s="1">
        <f t="shared" si="3"/>
        <v>43679</v>
      </c>
      <c r="F33">
        <f>VLOOKUP(E33,'SONIA Fixings'!$1:$1048576,2,TRUE)</f>
        <v>0.70830000000000004</v>
      </c>
      <c r="G33" s="6">
        <f t="shared" si="0"/>
        <v>1.0058216438356165</v>
      </c>
      <c r="I33" s="1"/>
    </row>
    <row r="34" spans="2:9" x14ac:dyDescent="0.35">
      <c r="B34" s="36">
        <v>43689</v>
      </c>
      <c r="C34" s="1">
        <f t="shared" si="1"/>
        <v>43690</v>
      </c>
      <c r="D34">
        <f t="shared" si="2"/>
        <v>1</v>
      </c>
      <c r="E34" s="1">
        <f t="shared" si="3"/>
        <v>43682</v>
      </c>
      <c r="F34">
        <f>VLOOKUP(E34,'SONIA Fixings'!$1:$1048576,2,TRUE)</f>
        <v>0.70920000000000005</v>
      </c>
      <c r="G34" s="6">
        <f t="shared" si="0"/>
        <v>1.00194301369863</v>
      </c>
      <c r="I34" s="1"/>
    </row>
    <row r="35" spans="2:9" x14ac:dyDescent="0.35">
      <c r="B35" s="36">
        <v>43690</v>
      </c>
      <c r="C35" s="1">
        <f t="shared" si="1"/>
        <v>43691</v>
      </c>
      <c r="D35">
        <f t="shared" si="2"/>
        <v>1</v>
      </c>
      <c r="E35" s="1">
        <f t="shared" si="3"/>
        <v>43683</v>
      </c>
      <c r="F35">
        <f>VLOOKUP(E35,'SONIA Fixings'!$1:$1048576,2,TRUE)</f>
        <v>0.70960000000000001</v>
      </c>
      <c r="G35" s="6">
        <f t="shared" si="0"/>
        <v>1.0019441095890411</v>
      </c>
      <c r="I35" s="1"/>
    </row>
    <row r="36" spans="2:9" x14ac:dyDescent="0.35">
      <c r="B36" s="36">
        <v>43691</v>
      </c>
      <c r="C36" s="1">
        <f t="shared" si="1"/>
        <v>43692</v>
      </c>
      <c r="D36">
        <f t="shared" si="2"/>
        <v>1</v>
      </c>
      <c r="E36" s="1">
        <f t="shared" si="3"/>
        <v>43684</v>
      </c>
      <c r="F36">
        <f>VLOOKUP(E36,'SONIA Fixings'!$1:$1048576,2,TRUE)</f>
        <v>0.70979999999999999</v>
      </c>
      <c r="G36" s="6">
        <f t="shared" si="0"/>
        <v>1.0019446575342466</v>
      </c>
      <c r="I36" s="1"/>
    </row>
    <row r="37" spans="2:9" x14ac:dyDescent="0.35">
      <c r="B37" s="36">
        <v>43692</v>
      </c>
      <c r="C37" s="1">
        <f t="shared" si="1"/>
        <v>43693</v>
      </c>
      <c r="D37">
        <f t="shared" si="2"/>
        <v>1</v>
      </c>
      <c r="E37" s="1">
        <f t="shared" si="3"/>
        <v>43685</v>
      </c>
      <c r="F37">
        <f>VLOOKUP(E37,'SONIA Fixings'!$1:$1048576,2,TRUE)</f>
        <v>0.70920000000000005</v>
      </c>
      <c r="G37" s="6">
        <f t="shared" si="0"/>
        <v>1.00194301369863</v>
      </c>
      <c r="I37" s="1"/>
    </row>
    <row r="38" spans="2:9" x14ac:dyDescent="0.35">
      <c r="B38" s="36">
        <v>43693</v>
      </c>
      <c r="C38" s="1">
        <f t="shared" si="1"/>
        <v>43696</v>
      </c>
      <c r="D38">
        <f t="shared" si="2"/>
        <v>3</v>
      </c>
      <c r="E38" s="1">
        <f t="shared" si="3"/>
        <v>43686</v>
      </c>
      <c r="F38">
        <f>VLOOKUP(E38,'SONIA Fixings'!$1:$1048576,2,TRUE)</f>
        <v>0.70989999999999998</v>
      </c>
      <c r="G38" s="6">
        <f t="shared" si="0"/>
        <v>1.0058347945205479</v>
      </c>
      <c r="I38" s="1"/>
    </row>
    <row r="39" spans="2:9" x14ac:dyDescent="0.35">
      <c r="B39" s="36">
        <v>43696</v>
      </c>
      <c r="C39" s="1">
        <f t="shared" si="1"/>
        <v>43697</v>
      </c>
      <c r="D39">
        <f t="shared" si="2"/>
        <v>1</v>
      </c>
      <c r="E39" s="1">
        <f t="shared" si="3"/>
        <v>43689</v>
      </c>
      <c r="F39">
        <f>VLOOKUP(E39,'SONIA Fixings'!$1:$1048576,2,TRUE)</f>
        <v>0.70899999999999996</v>
      </c>
      <c r="G39" s="6">
        <f t="shared" si="0"/>
        <v>1.0019424657534246</v>
      </c>
      <c r="I39" s="1"/>
    </row>
    <row r="40" spans="2:9" x14ac:dyDescent="0.35">
      <c r="B40" s="36">
        <v>43697</v>
      </c>
      <c r="C40" s="1">
        <f t="shared" si="1"/>
        <v>43698</v>
      </c>
      <c r="D40">
        <f t="shared" si="2"/>
        <v>1</v>
      </c>
      <c r="E40" s="1">
        <f t="shared" si="3"/>
        <v>43690</v>
      </c>
      <c r="F40">
        <f>VLOOKUP(E40,'SONIA Fixings'!$1:$1048576,2,TRUE)</f>
        <v>0.70940000000000003</v>
      </c>
      <c r="G40" s="6">
        <f t="shared" si="0"/>
        <v>1.0019435616438357</v>
      </c>
      <c r="I40" s="1"/>
    </row>
    <row r="41" spans="2:9" x14ac:dyDescent="0.35">
      <c r="B41" s="36">
        <v>43698</v>
      </c>
      <c r="C41" s="1">
        <f t="shared" si="1"/>
        <v>43699</v>
      </c>
      <c r="D41">
        <f t="shared" si="2"/>
        <v>1</v>
      </c>
      <c r="E41" s="1">
        <f t="shared" si="3"/>
        <v>43691</v>
      </c>
      <c r="F41">
        <f>VLOOKUP(E41,'SONIA Fixings'!$1:$1048576,2,TRUE)</f>
        <v>0.71</v>
      </c>
      <c r="G41" s="6">
        <f t="shared" si="0"/>
        <v>1.001945205479452</v>
      </c>
      <c r="I41" s="1"/>
    </row>
    <row r="42" spans="2:9" x14ac:dyDescent="0.35">
      <c r="B42" s="36">
        <v>43699</v>
      </c>
      <c r="C42" s="1">
        <f t="shared" si="1"/>
        <v>43700</v>
      </c>
      <c r="D42">
        <f t="shared" si="2"/>
        <v>1</v>
      </c>
      <c r="E42" s="1">
        <f t="shared" si="3"/>
        <v>43692</v>
      </c>
      <c r="F42">
        <f>VLOOKUP(E42,'SONIA Fixings'!$1:$1048576,2,TRUE)</f>
        <v>0.70979999999999999</v>
      </c>
      <c r="G42" s="6">
        <f t="shared" si="0"/>
        <v>1.0019446575342466</v>
      </c>
      <c r="I42" s="1"/>
    </row>
    <row r="43" spans="2:9" x14ac:dyDescent="0.35">
      <c r="B43" s="36">
        <v>43700</v>
      </c>
      <c r="C43" s="1">
        <f t="shared" si="1"/>
        <v>43703</v>
      </c>
      <c r="D43">
        <f t="shared" si="2"/>
        <v>3</v>
      </c>
      <c r="E43" s="1">
        <f t="shared" si="3"/>
        <v>43693</v>
      </c>
      <c r="F43">
        <f>VLOOKUP(E43,'SONIA Fixings'!$1:$1048576,2,TRUE)</f>
        <v>0.71120000000000005</v>
      </c>
      <c r="G43" s="6">
        <f t="shared" si="0"/>
        <v>1.0058454794520548</v>
      </c>
      <c r="I43" s="1"/>
    </row>
    <row r="44" spans="2:9" x14ac:dyDescent="0.35">
      <c r="B44" s="36">
        <v>43703</v>
      </c>
      <c r="C44" s="1">
        <f t="shared" si="1"/>
        <v>43704</v>
      </c>
      <c r="D44">
        <f t="shared" si="2"/>
        <v>1</v>
      </c>
      <c r="E44" s="1">
        <f t="shared" si="3"/>
        <v>43696</v>
      </c>
      <c r="F44">
        <f>VLOOKUP(E44,'SONIA Fixings'!$1:$1048576,2,TRUE)</f>
        <v>0.71</v>
      </c>
      <c r="G44" s="6">
        <f t="shared" si="0"/>
        <v>1.001945205479452</v>
      </c>
      <c r="I44" s="1"/>
    </row>
    <row r="45" spans="2:9" x14ac:dyDescent="0.35">
      <c r="B45" s="36">
        <v>43704</v>
      </c>
      <c r="C45" s="1">
        <f t="shared" si="1"/>
        <v>43705</v>
      </c>
      <c r="D45">
        <f t="shared" si="2"/>
        <v>1</v>
      </c>
      <c r="E45" s="1">
        <f t="shared" si="3"/>
        <v>43697</v>
      </c>
      <c r="F45">
        <f>VLOOKUP(E45,'SONIA Fixings'!$1:$1048576,2,TRUE)</f>
        <v>0.71020000000000005</v>
      </c>
      <c r="G45" s="6">
        <f t="shared" si="0"/>
        <v>1.0019457534246576</v>
      </c>
      <c r="I45" s="1"/>
    </row>
    <row r="46" spans="2:9" x14ac:dyDescent="0.35">
      <c r="B46" s="36">
        <v>43705</v>
      </c>
      <c r="C46" s="1">
        <f t="shared" si="1"/>
        <v>43706</v>
      </c>
      <c r="D46">
        <f t="shared" si="2"/>
        <v>1</v>
      </c>
      <c r="E46" s="1">
        <f t="shared" si="3"/>
        <v>43698</v>
      </c>
      <c r="F46">
        <f>VLOOKUP(E46,'SONIA Fixings'!$1:$1048576,2,TRUE)</f>
        <v>0.7127</v>
      </c>
      <c r="G46" s="6">
        <f t="shared" ref="G46:G77" si="4">(1+(D46*F46/365))</f>
        <v>1.0019526027397261</v>
      </c>
      <c r="I46" s="1"/>
    </row>
    <row r="47" spans="2:9" x14ac:dyDescent="0.35">
      <c r="B47" s="36">
        <v>43706</v>
      </c>
      <c r="C47" s="1">
        <f t="shared" si="1"/>
        <v>43707</v>
      </c>
      <c r="D47">
        <f t="shared" si="2"/>
        <v>1</v>
      </c>
      <c r="E47" s="1">
        <f t="shared" si="3"/>
        <v>43699</v>
      </c>
      <c r="F47">
        <f>VLOOKUP(E47,'SONIA Fixings'!$1:$1048576,2,TRUE)</f>
        <v>0.71099999999999997</v>
      </c>
      <c r="G47" s="6">
        <f t="shared" si="4"/>
        <v>1.0019479452054794</v>
      </c>
      <c r="I47" s="1"/>
    </row>
    <row r="48" spans="2:9" x14ac:dyDescent="0.35">
      <c r="B48" s="36">
        <v>43707</v>
      </c>
      <c r="C48" s="1">
        <f t="shared" si="1"/>
        <v>43710</v>
      </c>
      <c r="D48">
        <f t="shared" si="2"/>
        <v>3</v>
      </c>
      <c r="E48" s="1">
        <f t="shared" si="3"/>
        <v>43700</v>
      </c>
      <c r="F48">
        <f>VLOOKUP(E48,'SONIA Fixings'!$1:$1048576,2,TRUE)</f>
        <v>0.71160000000000001</v>
      </c>
      <c r="G48" s="6">
        <f t="shared" si="4"/>
        <v>1.0058487671232876</v>
      </c>
      <c r="I48" s="1"/>
    </row>
    <row r="49" spans="2:9" x14ac:dyDescent="0.35">
      <c r="B49" s="36">
        <v>43710</v>
      </c>
      <c r="C49" s="1">
        <f t="shared" si="1"/>
        <v>43711</v>
      </c>
      <c r="D49">
        <f t="shared" si="2"/>
        <v>1</v>
      </c>
      <c r="E49" s="1">
        <f t="shared" si="3"/>
        <v>43703</v>
      </c>
      <c r="F49">
        <f>VLOOKUP(E49,'SONIA Fixings'!$1:$1048576,2,TRUE)</f>
        <v>0.71160000000000001</v>
      </c>
      <c r="G49" s="6">
        <f t="shared" si="4"/>
        <v>1.0019495890410959</v>
      </c>
      <c r="I49" s="1"/>
    </row>
    <row r="50" spans="2:9" x14ac:dyDescent="0.35">
      <c r="B50" s="36">
        <v>43711</v>
      </c>
      <c r="C50" s="1">
        <f t="shared" si="1"/>
        <v>43712</v>
      </c>
      <c r="D50">
        <f t="shared" si="2"/>
        <v>1</v>
      </c>
      <c r="E50" s="1">
        <f t="shared" si="3"/>
        <v>43704</v>
      </c>
      <c r="F50">
        <f>VLOOKUP(E50,'SONIA Fixings'!$1:$1048576,2,TRUE)</f>
        <v>0.7107</v>
      </c>
      <c r="G50" s="6">
        <f t="shared" si="4"/>
        <v>1.0019471232876713</v>
      </c>
      <c r="I50" s="1"/>
    </row>
    <row r="51" spans="2:9" x14ac:dyDescent="0.35">
      <c r="B51" s="36">
        <v>43712</v>
      </c>
      <c r="C51" s="1">
        <f t="shared" si="1"/>
        <v>43713</v>
      </c>
      <c r="D51">
        <f t="shared" si="2"/>
        <v>1</v>
      </c>
      <c r="E51" s="1">
        <f t="shared" si="3"/>
        <v>43705</v>
      </c>
      <c r="F51">
        <f>VLOOKUP(E51,'SONIA Fixings'!$1:$1048576,2,TRUE)</f>
        <v>0.71130000000000004</v>
      </c>
      <c r="G51" s="6">
        <f t="shared" si="4"/>
        <v>1.0019487671232876</v>
      </c>
      <c r="I51" s="1"/>
    </row>
    <row r="52" spans="2:9" x14ac:dyDescent="0.35">
      <c r="B52" s="36">
        <v>43713</v>
      </c>
      <c r="C52" s="1">
        <f t="shared" si="1"/>
        <v>43714</v>
      </c>
      <c r="D52">
        <f t="shared" si="2"/>
        <v>1</v>
      </c>
      <c r="E52" s="1">
        <f t="shared" si="3"/>
        <v>43706</v>
      </c>
      <c r="F52">
        <f>VLOOKUP(E52,'SONIA Fixings'!$1:$1048576,2,TRUE)</f>
        <v>0.71009999999999995</v>
      </c>
      <c r="G52" s="6">
        <f t="shared" si="4"/>
        <v>1.0019454794520548</v>
      </c>
      <c r="I52" s="1"/>
    </row>
    <row r="53" spans="2:9" x14ac:dyDescent="0.35">
      <c r="B53" s="36">
        <v>43714</v>
      </c>
      <c r="C53" s="1">
        <f t="shared" si="1"/>
        <v>43717</v>
      </c>
      <c r="D53">
        <f t="shared" si="2"/>
        <v>3</v>
      </c>
      <c r="E53" s="1">
        <f t="shared" si="3"/>
        <v>43707</v>
      </c>
      <c r="F53">
        <f>VLOOKUP(E53,'SONIA Fixings'!$1:$1048576,2,TRUE)</f>
        <v>0.71030000000000004</v>
      </c>
      <c r="G53" s="6">
        <f t="shared" si="4"/>
        <v>1.0058380821917807</v>
      </c>
      <c r="I53" s="1"/>
    </row>
    <row r="54" spans="2:9" x14ac:dyDescent="0.35">
      <c r="B54" s="36">
        <v>43717</v>
      </c>
      <c r="C54" s="1">
        <f t="shared" si="1"/>
        <v>43718</v>
      </c>
      <c r="D54">
        <f t="shared" si="2"/>
        <v>1</v>
      </c>
      <c r="E54" s="1">
        <f t="shared" si="3"/>
        <v>43710</v>
      </c>
      <c r="F54">
        <f>VLOOKUP(E54,'SONIA Fixings'!$1:$1048576,2,TRUE)</f>
        <v>0.70909999999999995</v>
      </c>
      <c r="G54" s="6">
        <f t="shared" si="4"/>
        <v>1.0019427397260274</v>
      </c>
      <c r="I54" s="1"/>
    </row>
    <row r="55" spans="2:9" x14ac:dyDescent="0.35">
      <c r="B55" s="36">
        <v>43718</v>
      </c>
      <c r="C55" s="1">
        <f>B56</f>
        <v>43719</v>
      </c>
      <c r="D55">
        <f>C55-B55</f>
        <v>1</v>
      </c>
      <c r="E55" s="1">
        <f t="shared" si="3"/>
        <v>43711</v>
      </c>
      <c r="F55">
        <f>VLOOKUP(E55,'SONIA Fixings'!$1:$1048576,2,TRUE)</f>
        <v>0.70989999999999998</v>
      </c>
      <c r="G55" s="6">
        <f t="shared" si="4"/>
        <v>1.0019449315068494</v>
      </c>
      <c r="I55" s="1"/>
    </row>
    <row r="56" spans="2:9" x14ac:dyDescent="0.35">
      <c r="B56" s="36">
        <v>43719</v>
      </c>
      <c r="C56" s="1">
        <f t="shared" si="1"/>
        <v>43720</v>
      </c>
      <c r="D56">
        <f t="shared" ref="D56:D76" si="5">C56-B56</f>
        <v>1</v>
      </c>
      <c r="E56" s="1">
        <f t="shared" si="3"/>
        <v>43712</v>
      </c>
      <c r="F56">
        <f>VLOOKUP(E56,'SONIA Fixings'!$1:$1048576,2,TRUE)</f>
        <v>0.70950000000000002</v>
      </c>
      <c r="G56" s="6">
        <f t="shared" si="4"/>
        <v>1.0019438356164383</v>
      </c>
      <c r="I56" s="1"/>
    </row>
    <row r="57" spans="2:9" x14ac:dyDescent="0.35">
      <c r="B57" s="36">
        <v>43720</v>
      </c>
      <c r="C57" s="1">
        <f t="shared" si="1"/>
        <v>43721</v>
      </c>
      <c r="D57">
        <f t="shared" si="5"/>
        <v>1</v>
      </c>
      <c r="E57" s="1">
        <f t="shared" si="3"/>
        <v>43713</v>
      </c>
      <c r="F57">
        <f>VLOOKUP(E57,'SONIA Fixings'!$1:$1048576,2,TRUE)</f>
        <v>0.70989999999999998</v>
      </c>
      <c r="G57" s="6">
        <f t="shared" si="4"/>
        <v>1.0019449315068494</v>
      </c>
      <c r="I57" s="1"/>
    </row>
    <row r="58" spans="2:9" x14ac:dyDescent="0.35">
      <c r="B58" s="36">
        <v>43721</v>
      </c>
      <c r="C58" s="1">
        <f t="shared" si="1"/>
        <v>43724</v>
      </c>
      <c r="D58">
        <f t="shared" si="5"/>
        <v>3</v>
      </c>
      <c r="E58" s="1">
        <f t="shared" si="3"/>
        <v>43714</v>
      </c>
      <c r="F58">
        <f>VLOOKUP(E58,'SONIA Fixings'!$1:$1048576,2,TRUE)</f>
        <v>0.70979999999999999</v>
      </c>
      <c r="G58" s="6">
        <f t="shared" si="4"/>
        <v>1.0058339726027397</v>
      </c>
      <c r="I58" s="1"/>
    </row>
    <row r="59" spans="2:9" x14ac:dyDescent="0.35">
      <c r="B59" s="36">
        <v>43724</v>
      </c>
      <c r="C59" s="1">
        <f t="shared" si="1"/>
        <v>43725</v>
      </c>
      <c r="D59">
        <f t="shared" si="5"/>
        <v>1</v>
      </c>
      <c r="E59" s="1">
        <f t="shared" si="3"/>
        <v>43717</v>
      </c>
      <c r="F59">
        <f>VLOOKUP(E59,'SONIA Fixings'!$1:$1048576,2,TRUE)</f>
        <v>0.70960000000000001</v>
      </c>
      <c r="G59" s="6">
        <f t="shared" si="4"/>
        <v>1.0019441095890411</v>
      </c>
      <c r="I59" s="1"/>
    </row>
    <row r="60" spans="2:9" x14ac:dyDescent="0.35">
      <c r="B60" s="36">
        <v>43725</v>
      </c>
      <c r="C60" s="1">
        <f t="shared" si="1"/>
        <v>43726</v>
      </c>
      <c r="D60">
        <f t="shared" si="5"/>
        <v>1</v>
      </c>
      <c r="E60" s="1">
        <f t="shared" si="3"/>
        <v>43718</v>
      </c>
      <c r="F60">
        <f>VLOOKUP(E60,'SONIA Fixings'!$1:$1048576,2,TRUE)</f>
        <v>0.7087</v>
      </c>
      <c r="G60" s="6">
        <f t="shared" si="4"/>
        <v>1.0019416438356163</v>
      </c>
      <c r="I60" s="1"/>
    </row>
    <row r="61" spans="2:9" x14ac:dyDescent="0.35">
      <c r="B61" s="36">
        <v>43726</v>
      </c>
      <c r="C61" s="1">
        <f t="shared" si="1"/>
        <v>43727</v>
      </c>
      <c r="D61">
        <f t="shared" si="5"/>
        <v>1</v>
      </c>
      <c r="E61" s="1">
        <f t="shared" si="3"/>
        <v>43719</v>
      </c>
      <c r="F61">
        <f>VLOOKUP(E61,'SONIA Fixings'!$1:$1048576,2,TRUE)</f>
        <v>0.70909999999999995</v>
      </c>
      <c r="G61" s="6">
        <f t="shared" si="4"/>
        <v>1.0019427397260274</v>
      </c>
      <c r="I61" s="1"/>
    </row>
    <row r="62" spans="2:9" x14ac:dyDescent="0.35">
      <c r="B62" s="36">
        <v>43727</v>
      </c>
      <c r="C62" s="1">
        <f t="shared" si="1"/>
        <v>43728</v>
      </c>
      <c r="D62">
        <f t="shared" si="5"/>
        <v>1</v>
      </c>
      <c r="E62" s="1">
        <f t="shared" si="3"/>
        <v>43720</v>
      </c>
      <c r="F62">
        <f>VLOOKUP(E62,'SONIA Fixings'!$1:$1048576,2,TRUE)</f>
        <v>0.70960000000000001</v>
      </c>
      <c r="G62" s="6">
        <f t="shared" si="4"/>
        <v>1.0019441095890411</v>
      </c>
      <c r="I62" s="1"/>
    </row>
    <row r="63" spans="2:9" x14ac:dyDescent="0.35">
      <c r="B63" s="36">
        <v>43728</v>
      </c>
      <c r="C63" s="1">
        <f t="shared" si="1"/>
        <v>43731</v>
      </c>
      <c r="D63">
        <f t="shared" si="5"/>
        <v>3</v>
      </c>
      <c r="E63" s="1">
        <f t="shared" si="3"/>
        <v>43721</v>
      </c>
      <c r="F63">
        <f>VLOOKUP(E63,'SONIA Fixings'!$1:$1048576,2,TRUE)</f>
        <v>0.70799999999999996</v>
      </c>
      <c r="G63" s="6">
        <f t="shared" si="4"/>
        <v>1.0058191780821917</v>
      </c>
      <c r="I63" s="1"/>
    </row>
    <row r="64" spans="2:9" x14ac:dyDescent="0.35">
      <c r="B64" s="36">
        <v>43731</v>
      </c>
      <c r="C64" s="1">
        <f t="shared" si="1"/>
        <v>43732</v>
      </c>
      <c r="D64">
        <f t="shared" si="5"/>
        <v>1</v>
      </c>
      <c r="E64" s="1">
        <f t="shared" si="3"/>
        <v>43724</v>
      </c>
      <c r="F64">
        <f>VLOOKUP(E64,'SONIA Fixings'!$1:$1048576,2,TRUE)</f>
        <v>0.70989999999999998</v>
      </c>
      <c r="G64" s="6">
        <f t="shared" si="4"/>
        <v>1.0019449315068494</v>
      </c>
      <c r="I64" s="1"/>
    </row>
    <row r="65" spans="2:9" x14ac:dyDescent="0.35">
      <c r="B65" s="36">
        <v>43732</v>
      </c>
      <c r="C65" s="1">
        <f t="shared" si="1"/>
        <v>43733</v>
      </c>
      <c r="D65">
        <f t="shared" si="5"/>
        <v>1</v>
      </c>
      <c r="E65" s="1">
        <f t="shared" si="3"/>
        <v>43725</v>
      </c>
      <c r="F65">
        <f>VLOOKUP(E65,'SONIA Fixings'!$1:$1048576,2,TRUE)</f>
        <v>0.71099999999999997</v>
      </c>
      <c r="G65" s="6">
        <f t="shared" si="4"/>
        <v>1.0019479452054794</v>
      </c>
      <c r="I65" s="1"/>
    </row>
    <row r="66" spans="2:9" x14ac:dyDescent="0.35">
      <c r="B66" s="36">
        <v>43733</v>
      </c>
      <c r="C66" s="1">
        <f t="shared" si="1"/>
        <v>43734</v>
      </c>
      <c r="D66">
        <f t="shared" si="5"/>
        <v>1</v>
      </c>
      <c r="E66" s="1">
        <f t="shared" si="3"/>
        <v>43726</v>
      </c>
      <c r="F66">
        <f>VLOOKUP(E66,'SONIA Fixings'!$1:$1048576,2,TRUE)</f>
        <v>0.71040000000000003</v>
      </c>
      <c r="G66" s="6">
        <f t="shared" si="4"/>
        <v>1.0019463013698631</v>
      </c>
      <c r="I66" s="1"/>
    </row>
    <row r="67" spans="2:9" x14ac:dyDescent="0.35">
      <c r="B67" s="36">
        <v>43734</v>
      </c>
      <c r="C67" s="1">
        <f t="shared" si="1"/>
        <v>43735</v>
      </c>
      <c r="D67">
        <f t="shared" si="5"/>
        <v>1</v>
      </c>
      <c r="E67" s="1">
        <f t="shared" si="3"/>
        <v>43727</v>
      </c>
      <c r="F67">
        <f>VLOOKUP(E67,'SONIA Fixings'!$1:$1048576,2,TRUE)</f>
        <v>0.71040000000000003</v>
      </c>
      <c r="G67" s="6">
        <f t="shared" si="4"/>
        <v>1.0019463013698631</v>
      </c>
      <c r="I67" s="1"/>
    </row>
    <row r="68" spans="2:9" x14ac:dyDescent="0.35">
      <c r="B68" s="36">
        <v>43735</v>
      </c>
      <c r="C68" s="1">
        <f t="shared" si="1"/>
        <v>43738</v>
      </c>
      <c r="D68">
        <f t="shared" si="5"/>
        <v>3</v>
      </c>
      <c r="E68" s="1">
        <f t="shared" si="3"/>
        <v>43728</v>
      </c>
      <c r="F68">
        <f>VLOOKUP(E68,'SONIA Fixings'!$1:$1048576,2,TRUE)</f>
        <v>0.70930000000000004</v>
      </c>
      <c r="G68" s="6">
        <f t="shared" si="4"/>
        <v>1.0058298630136986</v>
      </c>
      <c r="I68" s="1"/>
    </row>
    <row r="69" spans="2:9" x14ac:dyDescent="0.35">
      <c r="B69" s="36">
        <v>43738</v>
      </c>
      <c r="C69" s="1">
        <f t="shared" si="1"/>
        <v>43739</v>
      </c>
      <c r="D69">
        <f t="shared" si="5"/>
        <v>1</v>
      </c>
      <c r="E69" s="1">
        <f t="shared" si="3"/>
        <v>43731</v>
      </c>
      <c r="F69">
        <f>VLOOKUP(E69,'SONIA Fixings'!$1:$1048576,2,TRUE)</f>
        <v>0.70989999999999998</v>
      </c>
      <c r="G69" s="6">
        <f t="shared" si="4"/>
        <v>1.0019449315068494</v>
      </c>
      <c r="I69" s="1"/>
    </row>
    <row r="70" spans="2:9" x14ac:dyDescent="0.35">
      <c r="B70" s="36">
        <v>43739</v>
      </c>
      <c r="C70" s="1">
        <f t="shared" si="1"/>
        <v>43740</v>
      </c>
      <c r="D70">
        <f t="shared" si="5"/>
        <v>1</v>
      </c>
      <c r="E70" s="1">
        <f t="shared" si="3"/>
        <v>43732</v>
      </c>
      <c r="F70">
        <f>VLOOKUP(E70,'SONIA Fixings'!$1:$1048576,2,TRUE)</f>
        <v>0.71050000000000002</v>
      </c>
      <c r="G70" s="6">
        <f t="shared" si="4"/>
        <v>1.0019465753424657</v>
      </c>
      <c r="I70" s="1"/>
    </row>
    <row r="71" spans="2:9" x14ac:dyDescent="0.35">
      <c r="B71" s="36">
        <v>43740</v>
      </c>
      <c r="C71" s="1">
        <f t="shared" si="1"/>
        <v>43741</v>
      </c>
      <c r="D71">
        <f t="shared" si="5"/>
        <v>1</v>
      </c>
      <c r="E71" s="1">
        <f t="shared" si="3"/>
        <v>43733</v>
      </c>
      <c r="F71">
        <f>VLOOKUP(E71,'SONIA Fixings'!$1:$1048576,2,TRUE)</f>
        <v>0.70989999999999998</v>
      </c>
      <c r="G71" s="6">
        <f t="shared" si="4"/>
        <v>1.0019449315068494</v>
      </c>
      <c r="I71" s="1"/>
    </row>
    <row r="72" spans="2:9" x14ac:dyDescent="0.35">
      <c r="B72" s="36">
        <v>43741</v>
      </c>
      <c r="C72" s="1">
        <f t="shared" si="1"/>
        <v>43742</v>
      </c>
      <c r="D72">
        <f t="shared" si="5"/>
        <v>1</v>
      </c>
      <c r="E72" s="1">
        <f t="shared" si="3"/>
        <v>43734</v>
      </c>
      <c r="F72">
        <f>VLOOKUP(E72,'SONIA Fixings'!$1:$1048576,2,TRUE)</f>
        <v>0.71089999999999998</v>
      </c>
      <c r="G72" s="6">
        <f t="shared" si="4"/>
        <v>1.0019476712328768</v>
      </c>
      <c r="I72" s="1"/>
    </row>
    <row r="73" spans="2:9" x14ac:dyDescent="0.35">
      <c r="B73" s="36">
        <v>43742</v>
      </c>
      <c r="C73" s="1">
        <f t="shared" si="1"/>
        <v>43745</v>
      </c>
      <c r="D73">
        <f t="shared" si="5"/>
        <v>3</v>
      </c>
      <c r="E73" s="1">
        <f t="shared" si="3"/>
        <v>43735</v>
      </c>
      <c r="F73">
        <f>VLOOKUP(E73,'SONIA Fixings'!$1:$1048576,2,TRUE)</f>
        <v>0.71089999999999998</v>
      </c>
      <c r="G73" s="6">
        <f t="shared" si="4"/>
        <v>1.0058430136986301</v>
      </c>
      <c r="I73" s="1"/>
    </row>
    <row r="74" spans="2:9" x14ac:dyDescent="0.35">
      <c r="B74" s="36">
        <v>43745</v>
      </c>
      <c r="C74" s="1">
        <f t="shared" si="1"/>
        <v>43746</v>
      </c>
      <c r="D74">
        <f t="shared" si="5"/>
        <v>1</v>
      </c>
      <c r="E74" s="1">
        <f t="shared" si="3"/>
        <v>43738</v>
      </c>
      <c r="F74">
        <f>VLOOKUP(E74,'SONIA Fixings'!$1:$1048576,2,TRUE)</f>
        <v>0.71009999999999995</v>
      </c>
      <c r="G74" s="6">
        <f t="shared" si="4"/>
        <v>1.0019454794520548</v>
      </c>
      <c r="I74" s="1"/>
    </row>
    <row r="75" spans="2:9" x14ac:dyDescent="0.35">
      <c r="B75" s="36">
        <v>43746</v>
      </c>
      <c r="C75" s="1">
        <f t="shared" si="1"/>
        <v>43747</v>
      </c>
      <c r="D75">
        <f t="shared" si="5"/>
        <v>1</v>
      </c>
      <c r="E75" s="1">
        <f t="shared" si="3"/>
        <v>43739</v>
      </c>
      <c r="F75">
        <f>VLOOKUP(E75,'SONIA Fixings'!$1:$1048576,2,TRUE)</f>
        <v>0.71079999999999999</v>
      </c>
      <c r="G75" s="6">
        <f t="shared" si="4"/>
        <v>1.0019473972602739</v>
      </c>
      <c r="I75" s="1"/>
    </row>
    <row r="76" spans="2:9" x14ac:dyDescent="0.35">
      <c r="B76" s="36">
        <v>43747</v>
      </c>
      <c r="C76" s="1">
        <f t="shared" si="1"/>
        <v>43748</v>
      </c>
      <c r="D76">
        <f t="shared" si="5"/>
        <v>1</v>
      </c>
      <c r="E76" s="1">
        <f t="shared" si="3"/>
        <v>43740</v>
      </c>
      <c r="F76">
        <f>VLOOKUP(E76,'SONIA Fixings'!$1:$1048576,2,TRUE)</f>
        <v>0.70979999999999999</v>
      </c>
      <c r="G76" s="6">
        <f t="shared" si="4"/>
        <v>1.0019446575342466</v>
      </c>
      <c r="I76" s="1"/>
    </row>
    <row r="77" spans="2:9" x14ac:dyDescent="0.35">
      <c r="B77" s="36">
        <v>43748</v>
      </c>
      <c r="C77" s="1">
        <f>B78</f>
        <v>43749</v>
      </c>
      <c r="D77">
        <f>C77-B77</f>
        <v>1</v>
      </c>
      <c r="E77" s="1">
        <f t="shared" si="3"/>
        <v>43741</v>
      </c>
      <c r="F77">
        <f>VLOOKUP(E77,'SONIA Fixings'!$1:$1048576,2,TRUE)</f>
        <v>0.70979999999999999</v>
      </c>
      <c r="G77" s="6">
        <f t="shared" si="4"/>
        <v>1.0019446575342466</v>
      </c>
      <c r="I77" s="1"/>
    </row>
    <row r="78" spans="2:9" ht="16" thickBot="1" x14ac:dyDescent="0.4">
      <c r="B78" s="37">
        <v>43749</v>
      </c>
      <c r="C78" s="38">
        <f t="shared" si="1"/>
        <v>43752</v>
      </c>
      <c r="D78" s="39">
        <f t="shared" ref="D78" si="6">C78-B78</f>
        <v>3</v>
      </c>
      <c r="E78" s="38">
        <f t="shared" si="3"/>
        <v>43742</v>
      </c>
      <c r="F78" s="39">
        <f>VLOOKUP(E78,'SONIA Fixings'!$1:$1048576,2,TRUE)</f>
        <v>0.71179999999999999</v>
      </c>
      <c r="G78" s="8">
        <f t="shared" ref="G78" si="7">(1+(D78*F78/365))</f>
        <v>1.0058504109589042</v>
      </c>
      <c r="I78" s="1"/>
    </row>
    <row r="79" spans="2:9" x14ac:dyDescent="0.35">
      <c r="B79" s="1">
        <v>43752</v>
      </c>
      <c r="C79" s="1"/>
      <c r="I79" s="1"/>
    </row>
    <row r="80" spans="2:9" x14ac:dyDescent="0.35">
      <c r="B80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46B8-AC22-8645-950D-D7B0914F2180}">
  <dimension ref="A1:B72"/>
  <sheetViews>
    <sheetView topLeftCell="A33" workbookViewId="0">
      <selection activeCell="C5" sqref="C5"/>
    </sheetView>
  </sheetViews>
  <sheetFormatPr baseColWidth="10" defaultColWidth="11" defaultRowHeight="15.5" x14ac:dyDescent="0.35"/>
  <cols>
    <col min="1" max="1" width="24.08203125" bestFit="1" customWidth="1"/>
  </cols>
  <sheetData>
    <row r="1" spans="1:2" ht="16" thickBot="1" x14ac:dyDescent="0.4">
      <c r="A1" s="9" t="s">
        <v>2</v>
      </c>
      <c r="B1" s="10" t="s">
        <v>3</v>
      </c>
    </row>
    <row r="2" spans="1:2" x14ac:dyDescent="0.35">
      <c r="A2" s="3">
        <v>43654</v>
      </c>
      <c r="B2" s="4">
        <v>0.70879999999999999</v>
      </c>
    </row>
    <row r="3" spans="1:2" x14ac:dyDescent="0.35">
      <c r="A3" s="5">
        <v>43655</v>
      </c>
      <c r="B3" s="6">
        <v>0.70889999999999997</v>
      </c>
    </row>
    <row r="4" spans="1:2" x14ac:dyDescent="0.35">
      <c r="A4" s="5">
        <v>43656</v>
      </c>
      <c r="B4" s="6">
        <v>0.70899999999999996</v>
      </c>
    </row>
    <row r="5" spans="1:2" x14ac:dyDescent="0.35">
      <c r="A5" s="5">
        <v>43657</v>
      </c>
      <c r="B5" s="6">
        <v>0.70899999999999996</v>
      </c>
    </row>
    <row r="6" spans="1:2" x14ac:dyDescent="0.35">
      <c r="A6" s="5">
        <v>43658</v>
      </c>
      <c r="B6" s="6">
        <v>0.71</v>
      </c>
    </row>
    <row r="7" spans="1:2" x14ac:dyDescent="0.35">
      <c r="A7" s="5">
        <v>43661</v>
      </c>
      <c r="B7" s="6">
        <v>0.70950000000000002</v>
      </c>
    </row>
    <row r="8" spans="1:2" x14ac:dyDescent="0.35">
      <c r="A8" s="5">
        <v>43662</v>
      </c>
      <c r="B8" s="6">
        <v>0.7087</v>
      </c>
    </row>
    <row r="9" spans="1:2" x14ac:dyDescent="0.35">
      <c r="A9" s="5">
        <v>43663</v>
      </c>
      <c r="B9" s="6">
        <v>0.70930000000000004</v>
      </c>
    </row>
    <row r="10" spans="1:2" x14ac:dyDescent="0.35">
      <c r="A10" s="5">
        <v>43664</v>
      </c>
      <c r="B10" s="6">
        <v>0.70960000000000001</v>
      </c>
    </row>
    <row r="11" spans="1:2" x14ac:dyDescent="0.35">
      <c r="A11" s="5">
        <v>43665</v>
      </c>
      <c r="B11" s="6">
        <v>0.70940000000000003</v>
      </c>
    </row>
    <row r="12" spans="1:2" x14ac:dyDescent="0.35">
      <c r="A12" s="5">
        <v>43668</v>
      </c>
      <c r="B12" s="6">
        <v>0.70760000000000001</v>
      </c>
    </row>
    <row r="13" spans="1:2" x14ac:dyDescent="0.35">
      <c r="A13" s="5">
        <v>43669</v>
      </c>
      <c r="B13" s="6">
        <v>0.70950000000000002</v>
      </c>
    </row>
    <row r="14" spans="1:2" x14ac:dyDescent="0.35">
      <c r="A14" s="5">
        <v>43670</v>
      </c>
      <c r="B14" s="6">
        <v>0.70950000000000002</v>
      </c>
    </row>
    <row r="15" spans="1:2" x14ac:dyDescent="0.35">
      <c r="A15" s="5">
        <v>43671</v>
      </c>
      <c r="B15" s="6">
        <v>0.70909999999999995</v>
      </c>
    </row>
    <row r="16" spans="1:2" x14ac:dyDescent="0.35">
      <c r="A16" s="5">
        <v>43672</v>
      </c>
      <c r="B16" s="6">
        <v>0.7097</v>
      </c>
    </row>
    <row r="17" spans="1:2" x14ac:dyDescent="0.35">
      <c r="A17" s="5">
        <v>43675</v>
      </c>
      <c r="B17" s="6">
        <v>0.7087</v>
      </c>
    </row>
    <row r="18" spans="1:2" x14ac:dyDescent="0.35">
      <c r="A18" s="5">
        <v>43676</v>
      </c>
      <c r="B18" s="6">
        <v>0.70920000000000005</v>
      </c>
    </row>
    <row r="19" spans="1:2" x14ac:dyDescent="0.35">
      <c r="A19" s="5">
        <v>43677</v>
      </c>
      <c r="B19" s="6">
        <v>0.70809999999999995</v>
      </c>
    </row>
    <row r="20" spans="1:2" x14ac:dyDescent="0.35">
      <c r="A20" s="5">
        <v>43678</v>
      </c>
      <c r="B20" s="6">
        <v>0.7087</v>
      </c>
    </row>
    <row r="21" spans="1:2" x14ac:dyDescent="0.35">
      <c r="A21" s="5">
        <v>43679</v>
      </c>
      <c r="B21" s="6">
        <v>0.70830000000000004</v>
      </c>
    </row>
    <row r="22" spans="1:2" x14ac:dyDescent="0.35">
      <c r="A22" s="5">
        <v>43682</v>
      </c>
      <c r="B22" s="6">
        <v>0.70920000000000005</v>
      </c>
    </row>
    <row r="23" spans="1:2" x14ac:dyDescent="0.35">
      <c r="A23" s="5">
        <v>43683</v>
      </c>
      <c r="B23" s="6">
        <v>0.70960000000000001</v>
      </c>
    </row>
    <row r="24" spans="1:2" x14ac:dyDescent="0.35">
      <c r="A24" s="5">
        <v>43684</v>
      </c>
      <c r="B24" s="6">
        <v>0.70979999999999999</v>
      </c>
    </row>
    <row r="25" spans="1:2" x14ac:dyDescent="0.35">
      <c r="A25" s="5">
        <v>43685</v>
      </c>
      <c r="B25" s="6">
        <v>0.70920000000000005</v>
      </c>
    </row>
    <row r="26" spans="1:2" x14ac:dyDescent="0.35">
      <c r="A26" s="5">
        <v>43686</v>
      </c>
      <c r="B26" s="6">
        <v>0.70989999999999998</v>
      </c>
    </row>
    <row r="27" spans="1:2" x14ac:dyDescent="0.35">
      <c r="A27" s="5">
        <v>43689</v>
      </c>
      <c r="B27" s="6">
        <v>0.70899999999999996</v>
      </c>
    </row>
    <row r="28" spans="1:2" x14ac:dyDescent="0.35">
      <c r="A28" s="5">
        <v>43690</v>
      </c>
      <c r="B28" s="6">
        <v>0.70940000000000003</v>
      </c>
    </row>
    <row r="29" spans="1:2" x14ac:dyDescent="0.35">
      <c r="A29" s="5">
        <v>43691</v>
      </c>
      <c r="B29" s="6">
        <v>0.71</v>
      </c>
    </row>
    <row r="30" spans="1:2" x14ac:dyDescent="0.35">
      <c r="A30" s="5">
        <v>43692</v>
      </c>
      <c r="B30" s="6">
        <v>0.70979999999999999</v>
      </c>
    </row>
    <row r="31" spans="1:2" x14ac:dyDescent="0.35">
      <c r="A31" s="5">
        <v>43693</v>
      </c>
      <c r="B31" s="6">
        <v>0.71120000000000005</v>
      </c>
    </row>
    <row r="32" spans="1:2" x14ac:dyDescent="0.35">
      <c r="A32" s="5">
        <v>43696</v>
      </c>
      <c r="B32" s="6">
        <v>0.71</v>
      </c>
    </row>
    <row r="33" spans="1:2" x14ac:dyDescent="0.35">
      <c r="A33" s="5">
        <v>43697</v>
      </c>
      <c r="B33" s="6">
        <v>0.71020000000000005</v>
      </c>
    </row>
    <row r="34" spans="1:2" x14ac:dyDescent="0.35">
      <c r="A34" s="5">
        <v>43698</v>
      </c>
      <c r="B34" s="6">
        <v>0.7127</v>
      </c>
    </row>
    <row r="35" spans="1:2" x14ac:dyDescent="0.35">
      <c r="A35" s="5">
        <v>43699</v>
      </c>
      <c r="B35" s="6">
        <v>0.71099999999999997</v>
      </c>
    </row>
    <row r="36" spans="1:2" x14ac:dyDescent="0.35">
      <c r="A36" s="5">
        <v>43700</v>
      </c>
      <c r="B36" s="6">
        <v>0.71160000000000001</v>
      </c>
    </row>
    <row r="37" spans="1:2" x14ac:dyDescent="0.35">
      <c r="A37" s="5">
        <v>43704</v>
      </c>
      <c r="B37" s="6">
        <v>0.7107</v>
      </c>
    </row>
    <row r="38" spans="1:2" x14ac:dyDescent="0.35">
      <c r="A38" s="5">
        <v>43705</v>
      </c>
      <c r="B38" s="6">
        <v>0.71130000000000004</v>
      </c>
    </row>
    <row r="39" spans="1:2" x14ac:dyDescent="0.35">
      <c r="A39" s="5">
        <v>43706</v>
      </c>
      <c r="B39" s="6">
        <v>0.71009999999999995</v>
      </c>
    </row>
    <row r="40" spans="1:2" x14ac:dyDescent="0.35">
      <c r="A40" s="5">
        <v>43707</v>
      </c>
      <c r="B40" s="6">
        <v>0.71030000000000004</v>
      </c>
    </row>
    <row r="41" spans="1:2" x14ac:dyDescent="0.35">
      <c r="A41" s="5">
        <v>43710</v>
      </c>
      <c r="B41" s="6">
        <v>0.70909999999999995</v>
      </c>
    </row>
    <row r="42" spans="1:2" x14ac:dyDescent="0.35">
      <c r="A42" s="5">
        <v>43711</v>
      </c>
      <c r="B42" s="6">
        <v>0.70989999999999998</v>
      </c>
    </row>
    <row r="43" spans="1:2" x14ac:dyDescent="0.35">
      <c r="A43" s="5">
        <v>43712</v>
      </c>
      <c r="B43" s="6">
        <v>0.70950000000000002</v>
      </c>
    </row>
    <row r="44" spans="1:2" x14ac:dyDescent="0.35">
      <c r="A44" s="5">
        <v>43713</v>
      </c>
      <c r="B44" s="6">
        <v>0.70989999999999998</v>
      </c>
    </row>
    <row r="45" spans="1:2" x14ac:dyDescent="0.35">
      <c r="A45" s="5">
        <v>43714</v>
      </c>
      <c r="B45" s="6">
        <v>0.70979999999999999</v>
      </c>
    </row>
    <row r="46" spans="1:2" x14ac:dyDescent="0.35">
      <c r="A46" s="5">
        <v>43717</v>
      </c>
      <c r="B46" s="6">
        <v>0.70960000000000001</v>
      </c>
    </row>
    <row r="47" spans="1:2" x14ac:dyDescent="0.35">
      <c r="A47" s="5">
        <v>43718</v>
      </c>
      <c r="B47" s="6">
        <v>0.7087</v>
      </c>
    </row>
    <row r="48" spans="1:2" x14ac:dyDescent="0.35">
      <c r="A48" s="5">
        <v>43719</v>
      </c>
      <c r="B48" s="6">
        <v>0.70909999999999995</v>
      </c>
    </row>
    <row r="49" spans="1:2" x14ac:dyDescent="0.35">
      <c r="A49" s="5">
        <v>43720</v>
      </c>
      <c r="B49" s="6">
        <v>0.70960000000000001</v>
      </c>
    </row>
    <row r="50" spans="1:2" x14ac:dyDescent="0.35">
      <c r="A50" s="5">
        <v>43721</v>
      </c>
      <c r="B50" s="6">
        <v>0.70799999999999996</v>
      </c>
    </row>
    <row r="51" spans="1:2" x14ac:dyDescent="0.35">
      <c r="A51" s="5">
        <v>43724</v>
      </c>
      <c r="B51" s="6">
        <v>0.70989999999999998</v>
      </c>
    </row>
    <row r="52" spans="1:2" x14ac:dyDescent="0.35">
      <c r="A52" s="5">
        <v>43725</v>
      </c>
      <c r="B52" s="6">
        <v>0.71099999999999997</v>
      </c>
    </row>
    <row r="53" spans="1:2" x14ac:dyDescent="0.35">
      <c r="A53" s="5">
        <v>43726</v>
      </c>
      <c r="B53" s="6">
        <v>0.71040000000000003</v>
      </c>
    </row>
    <row r="54" spans="1:2" x14ac:dyDescent="0.35">
      <c r="A54" s="5">
        <v>43727</v>
      </c>
      <c r="B54" s="6">
        <v>0.71040000000000003</v>
      </c>
    </row>
    <row r="55" spans="1:2" x14ac:dyDescent="0.35">
      <c r="A55" s="5">
        <v>43728</v>
      </c>
      <c r="B55" s="6">
        <v>0.70930000000000004</v>
      </c>
    </row>
    <row r="56" spans="1:2" x14ac:dyDescent="0.35">
      <c r="A56" s="5">
        <v>43731</v>
      </c>
      <c r="B56" s="6">
        <v>0.70989999999999998</v>
      </c>
    </row>
    <row r="57" spans="1:2" x14ac:dyDescent="0.35">
      <c r="A57" s="5">
        <v>43732</v>
      </c>
      <c r="B57" s="6">
        <v>0.71050000000000002</v>
      </c>
    </row>
    <row r="58" spans="1:2" x14ac:dyDescent="0.35">
      <c r="A58" s="5">
        <v>43733</v>
      </c>
      <c r="B58" s="6">
        <v>0.70989999999999998</v>
      </c>
    </row>
    <row r="59" spans="1:2" x14ac:dyDescent="0.35">
      <c r="A59" s="5">
        <v>43734</v>
      </c>
      <c r="B59" s="6">
        <v>0.71089999999999998</v>
      </c>
    </row>
    <row r="60" spans="1:2" x14ac:dyDescent="0.35">
      <c r="A60" s="5">
        <v>43735</v>
      </c>
      <c r="B60" s="6">
        <v>0.71089999999999998</v>
      </c>
    </row>
    <row r="61" spans="1:2" x14ac:dyDescent="0.35">
      <c r="A61" s="5">
        <v>43738</v>
      </c>
      <c r="B61" s="6">
        <v>0.71009999999999995</v>
      </c>
    </row>
    <row r="62" spans="1:2" x14ac:dyDescent="0.35">
      <c r="A62" s="5">
        <v>43739</v>
      </c>
      <c r="B62" s="6">
        <v>0.71079999999999999</v>
      </c>
    </row>
    <row r="63" spans="1:2" x14ac:dyDescent="0.35">
      <c r="A63" s="5">
        <v>43740</v>
      </c>
      <c r="B63" s="6">
        <v>0.70979999999999999</v>
      </c>
    </row>
    <row r="64" spans="1:2" x14ac:dyDescent="0.35">
      <c r="A64" s="5">
        <v>43741</v>
      </c>
      <c r="B64" s="6">
        <v>0.70979999999999999</v>
      </c>
    </row>
    <row r="65" spans="1:2" ht="16" thickBot="1" x14ac:dyDescent="0.4">
      <c r="A65" s="7">
        <v>43742</v>
      </c>
      <c r="B65" s="8">
        <v>0.71179999999999999</v>
      </c>
    </row>
    <row r="66" spans="1:2" x14ac:dyDescent="0.35">
      <c r="A66" s="2">
        <v>43745</v>
      </c>
      <c r="B66">
        <v>0.71109999999999995</v>
      </c>
    </row>
    <row r="67" spans="1:2" x14ac:dyDescent="0.35">
      <c r="A67" s="2">
        <v>43746</v>
      </c>
      <c r="B67">
        <v>0.7107</v>
      </c>
    </row>
    <row r="68" spans="1:2" x14ac:dyDescent="0.35">
      <c r="A68" s="2">
        <v>43747</v>
      </c>
      <c r="B68">
        <v>0.71120000000000005</v>
      </c>
    </row>
    <row r="69" spans="1:2" x14ac:dyDescent="0.35">
      <c r="A69" s="2">
        <v>43748</v>
      </c>
      <c r="B69">
        <v>0.71150000000000002</v>
      </c>
    </row>
    <row r="70" spans="1:2" x14ac:dyDescent="0.35">
      <c r="A70" s="2">
        <v>43749</v>
      </c>
      <c r="B70">
        <v>0.71079999999999999</v>
      </c>
    </row>
    <row r="71" spans="1:2" x14ac:dyDescent="0.35">
      <c r="A71" s="2">
        <v>43752</v>
      </c>
      <c r="B71">
        <v>0.71060000000000001</v>
      </c>
    </row>
    <row r="72" spans="1:2" x14ac:dyDescent="0.35">
      <c r="A72" s="2">
        <v>43753</v>
      </c>
      <c r="B72">
        <v>0.71109999999999995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Exemple</vt:lpstr>
      <vt:lpstr>SONIA Fixings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Thibault Ammar</dc:creator>
  <cp:keywords/>
  <dc:description/>
  <cp:lastModifiedBy>Christine Conchon</cp:lastModifiedBy>
  <cp:revision/>
  <dcterms:created xsi:type="dcterms:W3CDTF">2020-06-26T15:09:56Z</dcterms:created>
  <dcterms:modified xsi:type="dcterms:W3CDTF">2023-06-23T12:36:59Z</dcterms:modified>
  <cp:category/>
  <cp:contentStatus/>
</cp:coreProperties>
</file>